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Лариса Леонідівна ПК\2020\внесення змін\рішення сесій 2020 рік\82 сесія 7 скликання\"/>
    </mc:Choice>
  </mc:AlternateContent>
  <bookViews>
    <workbookView xWindow="0" yWindow="0" windowWidth="20730" windowHeight="11685"/>
  </bookViews>
  <sheets>
    <sheet name="дод.5" sheetId="20" r:id="rId1"/>
  </sheets>
  <definedNames>
    <definedName name="_xlnm.Print_Area" localSheetId="0">дод.5!$D$1:$AH$26</definedName>
  </definedNames>
  <calcPr calcId="152511"/>
</workbook>
</file>

<file path=xl/calcChain.xml><?xml version="1.0" encoding="utf-8"?>
<calcChain xmlns="http://schemas.openxmlformats.org/spreadsheetml/2006/main">
  <c r="J18" i="20" l="1"/>
  <c r="AG16" i="20" l="1"/>
  <c r="AD16" i="20" l="1"/>
  <c r="AC16" i="20" s="1"/>
  <c r="AC18" i="20" s="1"/>
  <c r="G16" i="20" l="1"/>
  <c r="H18" i="20"/>
  <c r="I18" i="20"/>
  <c r="V18" i="20"/>
  <c r="P16" i="20"/>
  <c r="M16" i="20"/>
  <c r="N18" i="20"/>
  <c r="Q16" i="20" l="1"/>
  <c r="T18" i="20"/>
  <c r="AF16" i="20" l="1"/>
  <c r="AE16" i="20" s="1"/>
  <c r="AH16" i="20" s="1"/>
  <c r="Y18" i="20" l="1"/>
  <c r="X18" i="20"/>
  <c r="W16" i="20"/>
  <c r="W18" i="20" s="1"/>
  <c r="AH17" i="20" l="1"/>
  <c r="O16" i="20" l="1"/>
  <c r="O18" i="20" s="1"/>
  <c r="K16" i="20"/>
  <c r="Z16" i="20" s="1"/>
  <c r="AH18" i="20"/>
  <c r="AF18" i="20"/>
  <c r="AG18" i="20"/>
  <c r="Q18" i="20"/>
  <c r="R18" i="20"/>
  <c r="G18" i="20"/>
  <c r="AB18" i="20"/>
  <c r="AA18" i="20"/>
  <c r="L18" i="20"/>
  <c r="M18" i="20"/>
  <c r="S18" i="20"/>
  <c r="F18" i="20"/>
  <c r="U18" i="20"/>
  <c r="P18" i="20"/>
  <c r="K18" i="20" l="1"/>
  <c r="Z18" i="20"/>
  <c r="AE18" i="20"/>
</calcChain>
</file>

<file path=xl/sharedStrings.xml><?xml version="1.0" encoding="utf-8"?>
<sst xmlns="http://schemas.openxmlformats.org/spreadsheetml/2006/main" count="111" uniqueCount="57">
  <si>
    <t>-</t>
  </si>
  <si>
    <t>О3</t>
  </si>
  <si>
    <t>O2</t>
  </si>
  <si>
    <t>О4</t>
  </si>
  <si>
    <t>Х</t>
  </si>
  <si>
    <t>усього</t>
  </si>
  <si>
    <t>УСЬОГО</t>
  </si>
  <si>
    <t>Трансферти з інших місцевих бюджетів</t>
  </si>
  <si>
    <t>дотація на:</t>
  </si>
  <si>
    <t xml:space="preserve">субвенції </t>
  </si>
  <si>
    <t xml:space="preserve"> загального фонду на:</t>
  </si>
  <si>
    <t>загального фонду на:</t>
  </si>
  <si>
    <t>спеціального фонду на:</t>
  </si>
  <si>
    <t>(грн.)</t>
  </si>
  <si>
    <t>м.Ірпінь</t>
  </si>
  <si>
    <t>10206100000</t>
  </si>
  <si>
    <t>Обласний бюджет Київської області</t>
  </si>
  <si>
    <t>10100000000</t>
  </si>
  <si>
    <t xml:space="preserve">Найменування бюджету - одержувача/надавача міжбюджетного трансфертів
</t>
  </si>
  <si>
    <t>з них:</t>
  </si>
  <si>
    <t xml:space="preserve">з них: </t>
  </si>
  <si>
    <t>Субвенція з місцевого бюджету на співфінансування інвестиційних проектів</t>
  </si>
  <si>
    <t>Трансферти іншим бюджетам</t>
  </si>
  <si>
    <t>(код бюджету)</t>
  </si>
  <si>
    <t>Код бюджету</t>
  </si>
  <si>
    <t>найменування трансферту</t>
  </si>
  <si>
    <t>Секретар ради</t>
  </si>
  <si>
    <t xml:space="preserve">Міжбюджетні трансферти на 2020 рік  </t>
  </si>
  <si>
    <t>на співфінансування заходів Програма енергозбереження (підвищення енергоефективності) Київської області на 2017-2020 роки</t>
  </si>
  <si>
    <t>на співфінансування заходів Програма будівництва, реконструкції та ремонту об’єктів інфраструктури Київської області на 2016 – 2020 роки (дорожнє господарство)</t>
  </si>
  <si>
    <t>на співфінансування інвестиційних проектів (Програма будівництва, реконструкції та ремонту об’єктів інфраструктури Київської області на 2016 – 2020 роки)</t>
  </si>
  <si>
    <t>Інші субвенції з місцевого бюджету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</si>
  <si>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</si>
  <si>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Дотація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</t>
  </si>
  <si>
    <t>Субвенція з місцевого бюджету на здійснення переданих видатків у сфері освіти за рахунок коштів освітньої субвенції</t>
  </si>
  <si>
    <t>на виплату заробітної плати педагогічним працівникам інклюзивно - ресурсних центрів</t>
  </si>
  <si>
    <t>для закладів загальної середньої освіти приватної власності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</si>
  <si>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</si>
  <si>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підтримка осіб з особливими освітніми потребами у закладах дошкільної освіти (видатки споживання)</t>
  </si>
  <si>
    <t>підтримка осіб з особливими освітніми потребами у закладах дошкільної освіти (видатки розвитку)</t>
  </si>
  <si>
    <t>на підтримку осіб з особливими потребами, які навчаються в інклюзивних класах закладів загальної середньої освіти (видатки споживання)</t>
  </si>
  <si>
    <t>на підтримку осіб з особливими потребами, які навчаються в інклюзивних класах закладів загальної середньої освіти (видатки розвитку)</t>
  </si>
  <si>
    <t>Субвенція з місцевого бюджету на здійснення переданих видатків у сфері охорони здоров'я за рахунок коштів медичної субвенції
 (у частині цільових видатків на лікування хворих на цукровий та нецукровий діабет)</t>
  </si>
  <si>
    <t>код Типової програмної класифікації видатків та кредитування місцевого бюджету</t>
  </si>
  <si>
    <t>код Класицікації доходів бюджету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</si>
  <si>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</si>
  <si>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на підтримку окремих закладів охорони здоров'я, які надають первинну, вторинну (спеціалізовану), третинну (високоспеціалізовану) та екстренну медичну допомогу за програмою держ. гарантій мед. обслуговування населення</t>
  </si>
  <si>
    <t>на лікування хворих на цукровий діабет інсуліном та нецукровий діабет десмопресином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</si>
  <si>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</si>
  <si>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 xml:space="preserve"> 
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</si>
  <si>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за рахунок залишку коштів медичної субвенції, що утворився на початок бюджетного періоду</t>
  </si>
  <si>
    <t xml:space="preserve"> 
Інші субвенції з місцевого бюджету</t>
  </si>
  <si>
    <t xml:space="preserve"> на медичне обслуговування громадян, які постраждали внаслідок Чорнобильської катастрофи, видатки споживання</t>
  </si>
  <si>
    <t>на здійснення заходів з капітального будівництва, реконструкції та ремонту об'єктів комунальної власності на території Київської області  (видатки розвитку)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</si>
  <si>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</si>
  <si>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Додаток №5 
до рішення Бучанської міської ради № 5246-82-VII   від  27.08.2020р. "Про внесення змін до рішення 71 сесії Бучанської міської ради VII  скликання від 19.12.2019р. №4344-51- VII "Про місцевий бюджет Бучанської міської об'єднаної територіальної громади на 2020 рік"</t>
  </si>
  <si>
    <t>В.П. Олексюк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</si>
</sst>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₴_-;\-* #,##0.00_₴_-;_-* &quot;-&quot;??_₴_-;_-@_-"/>
    <numFmt numFmtId="164" formatCode="#,##0.00_ ;\-#,##0.00\ "/>
  </numFmts>
  <fonts count="20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vertAlign val="superscript"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perscript"/>
      <sz val="16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11" fillId="0" borderId="0"/>
    <xf numFmtId="0" fontId="12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3" fillId="21" borderId="2" applyNumberFormat="0" applyAlignment="0" applyProtection="0"/>
    <xf numFmtId="0" fontId="8" fillId="21" borderId="1" applyNumberFormat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3" applyNumberFormat="0" applyFill="0" applyAlignment="0" applyProtection="0"/>
    <xf numFmtId="0" fontId="9" fillId="20" borderId="0" applyNumberFormat="0" applyBorder="0" applyAlignment="0" applyProtection="0"/>
    <xf numFmtId="0" fontId="11" fillId="0" borderId="0"/>
    <xf numFmtId="0" fontId="2" fillId="3" borderId="0" applyNumberFormat="0" applyBorder="0" applyAlignment="0" applyProtection="0"/>
    <xf numFmtId="0" fontId="4" fillId="0" borderId="0" applyNumberFormat="0" applyFill="0" applyBorder="0" applyAlignment="0" applyProtection="0"/>
    <xf numFmtId="0" fontId="7" fillId="22" borderId="4" applyNumberFormat="0" applyFont="0" applyAlignment="0" applyProtection="0"/>
    <xf numFmtId="0" fontId="10" fillId="0" borderId="0"/>
  </cellStyleXfs>
  <cellXfs count="117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1" fillId="0" borderId="5" xfId="0" applyFont="1" applyFill="1" applyBorder="1"/>
    <xf numFmtId="0" fontId="1" fillId="0" borderId="6" xfId="0" applyFont="1" applyFill="1" applyBorder="1"/>
    <xf numFmtId="0" fontId="1" fillId="0" borderId="0" xfId="0" applyFont="1" applyFill="1" applyBorder="1" applyAlignment="1">
      <alignment horizontal="left"/>
    </xf>
    <xf numFmtId="2" fontId="1" fillId="0" borderId="0" xfId="0" applyNumberFormat="1" applyFont="1" applyFill="1" applyBorder="1"/>
    <xf numFmtId="2" fontId="1" fillId="0" borderId="0" xfId="0" applyNumberFormat="1" applyFont="1" applyFill="1"/>
    <xf numFmtId="0" fontId="1" fillId="0" borderId="5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Alignment="1">
      <alignment wrapText="1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Alignment="1">
      <alignment horizontal="left"/>
    </xf>
    <xf numFmtId="0" fontId="1" fillId="0" borderId="5" xfId="0" applyFont="1" applyFill="1" applyBorder="1" applyAlignment="1">
      <alignment horizontal="center" vertical="center" wrapText="1"/>
    </xf>
    <xf numFmtId="49" fontId="1" fillId="23" borderId="5" xfId="44" applyNumberFormat="1" applyFont="1" applyFill="1" applyBorder="1" applyAlignment="1">
      <alignment horizontal="center" vertical="center"/>
    </xf>
    <xf numFmtId="43" fontId="1" fillId="0" borderId="5" xfId="20" applyNumberFormat="1" applyFont="1" applyFill="1" applyBorder="1" applyAlignment="1">
      <alignment horizontal="right"/>
    </xf>
    <xf numFmtId="43" fontId="1" fillId="0" borderId="6" xfId="20" applyNumberFormat="1" applyFont="1" applyFill="1" applyBorder="1" applyAlignment="1">
      <alignment horizontal="center"/>
    </xf>
    <xf numFmtId="43" fontId="1" fillId="23" borderId="5" xfId="44" applyNumberFormat="1" applyFont="1" applyFill="1" applyBorder="1" applyAlignment="1">
      <alignment horizontal="center" vertical="center"/>
    </xf>
    <xf numFmtId="43" fontId="1" fillId="0" borderId="0" xfId="0" applyNumberFormat="1" applyFont="1" applyFill="1"/>
    <xf numFmtId="0" fontId="1" fillId="24" borderId="5" xfId="20" applyFont="1" applyFill="1" applyBorder="1" applyAlignment="1">
      <alignment horizontal="right"/>
    </xf>
    <xf numFmtId="0" fontId="1" fillId="24" borderId="6" xfId="20" applyFont="1" applyFill="1" applyBorder="1" applyAlignment="1">
      <alignment horizontal="center"/>
    </xf>
    <xf numFmtId="0" fontId="1" fillId="24" borderId="0" xfId="0" applyFont="1" applyFill="1"/>
    <xf numFmtId="0" fontId="15" fillId="0" borderId="0" xfId="0" applyNumberFormat="1" applyFont="1" applyFill="1" applyBorder="1" applyAlignment="1" applyProtection="1">
      <alignment vertical="center" wrapText="1"/>
    </xf>
    <xf numFmtId="39" fontId="1" fillId="0" borderId="5" xfId="0" applyNumberFormat="1" applyFont="1" applyFill="1" applyBorder="1" applyAlignment="1">
      <alignment horizontal="center" vertical="center" wrapText="1" shrinkToFit="1"/>
    </xf>
    <xf numFmtId="0" fontId="1" fillId="0" borderId="0" xfId="0" applyFont="1" applyFill="1" applyAlignment="1">
      <alignment horizontal="center" vertical="center" wrapText="1"/>
    </xf>
    <xf numFmtId="0" fontId="1" fillId="24" borderId="5" xfId="0" applyFont="1" applyFill="1" applyBorder="1" applyAlignment="1">
      <alignment horizontal="right"/>
    </xf>
    <xf numFmtId="43" fontId="1" fillId="0" borderId="5" xfId="0" applyNumberFormat="1" applyFont="1" applyFill="1" applyBorder="1" applyAlignment="1">
      <alignment horizontal="right"/>
    </xf>
    <xf numFmtId="43" fontId="1" fillId="23" borderId="5" xfId="0" applyNumberFormat="1" applyFont="1" applyFill="1" applyBorder="1" applyAlignment="1">
      <alignment horizontal="center" vertical="center" wrapText="1"/>
    </xf>
    <xf numFmtId="39" fontId="1" fillId="0" borderId="5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 shrinkToFit="1"/>
    </xf>
    <xf numFmtId="4" fontId="1" fillId="0" borderId="5" xfId="0" applyNumberFormat="1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 shrinkToFit="1"/>
    </xf>
    <xf numFmtId="0" fontId="1" fillId="0" borderId="8" xfId="0" applyFont="1" applyFill="1" applyBorder="1" applyAlignment="1">
      <alignment horizontal="right"/>
    </xf>
    <xf numFmtId="0" fontId="1" fillId="0" borderId="0" xfId="0" applyFont="1"/>
    <xf numFmtId="2" fontId="1" fillId="0" borderId="0" xfId="0" applyNumberFormat="1" applyFont="1" applyFill="1" applyBorder="1" applyAlignment="1">
      <alignment horizontal="right"/>
    </xf>
    <xf numFmtId="0" fontId="1" fillId="0" borderId="0" xfId="0" applyNumberFormat="1" applyFont="1" applyFill="1" applyAlignment="1" applyProtection="1">
      <alignment horizontal="left" vertical="center" wrapText="1"/>
    </xf>
    <xf numFmtId="0" fontId="1" fillId="0" borderId="0" xfId="0" applyNumberFormat="1" applyFont="1" applyFill="1" applyAlignment="1" applyProtection="1">
      <alignment vertical="center" wrapText="1"/>
    </xf>
    <xf numFmtId="0" fontId="15" fillId="0" borderId="0" xfId="0" applyFont="1" applyFill="1" applyAlignment="1">
      <alignment vertical="center" wrapText="1"/>
    </xf>
    <xf numFmtId="0" fontId="1" fillId="0" borderId="5" xfId="0" applyFont="1" applyFill="1" applyBorder="1" applyAlignment="1">
      <alignment vertical="center"/>
    </xf>
    <xf numFmtId="0" fontId="1" fillId="0" borderId="5" xfId="20" applyFont="1" applyFill="1" applyBorder="1" applyAlignment="1">
      <alignment horizontal="right"/>
    </xf>
    <xf numFmtId="0" fontId="1" fillId="0" borderId="6" xfId="20" applyFont="1" applyFill="1" applyBorder="1" applyAlignment="1">
      <alignment horizontal="center"/>
    </xf>
    <xf numFmtId="0" fontId="1" fillId="0" borderId="0" xfId="20" applyFont="1" applyFill="1" applyBorder="1" applyAlignment="1">
      <alignment horizontal="right" wrapText="1"/>
    </xf>
    <xf numFmtId="0" fontId="1" fillId="0" borderId="0" xfId="20" applyFont="1" applyFill="1" applyBorder="1" applyAlignment="1">
      <alignment horizontal="center"/>
    </xf>
    <xf numFmtId="0" fontId="1" fillId="0" borderId="8" xfId="20" applyFont="1" applyFill="1" applyBorder="1" applyAlignment="1">
      <alignment horizontal="right" wrapText="1"/>
    </xf>
    <xf numFmtId="0" fontId="1" fillId="0" borderId="9" xfId="2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164" fontId="15" fillId="0" borderId="5" xfId="0" applyNumberFormat="1" applyFont="1" applyFill="1" applyBorder="1" applyAlignment="1">
      <alignment horizontal="center" vertical="center" wrapText="1"/>
    </xf>
    <xf numFmtId="4" fontId="15" fillId="0" borderId="5" xfId="0" applyNumberFormat="1" applyFont="1" applyFill="1" applyBorder="1" applyAlignment="1">
      <alignment horizontal="center" vertical="center" wrapText="1"/>
    </xf>
    <xf numFmtId="39" fontId="15" fillId="0" borderId="5" xfId="0" applyNumberFormat="1" applyFont="1" applyFill="1" applyBorder="1" applyAlignment="1">
      <alignment horizontal="center" vertical="center" wrapText="1"/>
    </xf>
    <xf numFmtId="43" fontId="1" fillId="0" borderId="5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13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25" borderId="7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 shrinkToFit="1"/>
    </xf>
    <xf numFmtId="0" fontId="1" fillId="0" borderId="13" xfId="0" applyFont="1" applyFill="1" applyBorder="1" applyAlignment="1">
      <alignment horizontal="center" vertical="center" wrapText="1" shrinkToFit="1"/>
    </xf>
    <xf numFmtId="0" fontId="0" fillId="0" borderId="13" xfId="0" applyBorder="1" applyAlignment="1">
      <alignment horizontal="center" vertical="center" wrapText="1" shrinkToFit="1"/>
    </xf>
    <xf numFmtId="0" fontId="0" fillId="0" borderId="15" xfId="0" applyBorder="1" applyAlignment="1">
      <alignment horizontal="center" vertical="center" wrapText="1" shrinkToFit="1"/>
    </xf>
    <xf numFmtId="0" fontId="1" fillId="0" borderId="5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 wrapText="1"/>
    </xf>
    <xf numFmtId="0" fontId="17" fillId="0" borderId="0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center"/>
    </xf>
    <xf numFmtId="0" fontId="1" fillId="0" borderId="0" xfId="0" applyNumberFormat="1" applyFont="1" applyFill="1" applyAlignment="1" applyProtection="1">
      <alignment horizontal="left" vertic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1" fillId="0" borderId="1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center" vertical="center" wrapText="1"/>
    </xf>
    <xf numFmtId="0" fontId="1" fillId="0" borderId="15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wrapText="1"/>
    </xf>
    <xf numFmtId="0" fontId="18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4" fontId="15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 shrinkToFit="1"/>
    </xf>
    <xf numFmtId="4" fontId="1" fillId="0" borderId="0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wrapText="1"/>
    </xf>
    <xf numFmtId="0" fontId="1" fillId="0" borderId="5" xfId="20" applyFont="1" applyFill="1" applyBorder="1" applyAlignment="1">
      <alignment horizontal="right" wrapText="1"/>
    </xf>
  </cellXfs>
  <cellStyles count="55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Normal_Доходи" xfId="20"/>
    <cellStyle name="Акцент1" xfId="21"/>
    <cellStyle name="Акцент2" xfId="22"/>
    <cellStyle name="Акцент3" xfId="23"/>
    <cellStyle name="Акцент4" xfId="24"/>
    <cellStyle name="Акцент5" xfId="25"/>
    <cellStyle name="Акцент6" xfId="26"/>
    <cellStyle name="Вывод" xfId="27"/>
    <cellStyle name="Вычисление" xfId="28"/>
    <cellStyle name="Звичайний" xfId="0" builtinId="0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Итог" xfId="48"/>
    <cellStyle name="Нейтральный" xfId="49"/>
    <cellStyle name="Обычный 2" xfId="50"/>
    <cellStyle name="Плохой" xfId="51"/>
    <cellStyle name="Пояснение" xfId="52"/>
    <cellStyle name="Примечание" xfId="53"/>
    <cellStyle name="Стиль 1" xfId="5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42C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U67"/>
  <sheetViews>
    <sheetView showZeros="0" tabSelected="1" view="pageBreakPreview" topLeftCell="AC13" zoomScaleNormal="100" zoomScaleSheetLayoutView="100" workbookViewId="0">
      <selection activeCell="AG22" sqref="AG22"/>
    </sheetView>
  </sheetViews>
  <sheetFormatPr defaultColWidth="9.1640625" defaultRowHeight="12.75" x14ac:dyDescent="0.2"/>
  <cols>
    <col min="1" max="1" width="0.33203125" style="1" hidden="1" customWidth="1"/>
    <col min="2" max="2" width="4.33203125" style="1" hidden="1" customWidth="1"/>
    <col min="3" max="3" width="1.1640625" style="1" hidden="1" customWidth="1"/>
    <col min="4" max="4" width="17" style="1" customWidth="1"/>
    <col min="5" max="5" width="18.1640625" style="1" customWidth="1"/>
    <col min="6" max="6" width="16.6640625" style="1" customWidth="1"/>
    <col min="7" max="7" width="17.1640625" style="1" customWidth="1"/>
    <col min="8" max="8" width="13" style="1" customWidth="1"/>
    <col min="9" max="9" width="16.83203125" style="1" customWidth="1"/>
    <col min="10" max="10" width="41.1640625" style="1" customWidth="1"/>
    <col min="11" max="13" width="15.33203125" style="1" customWidth="1"/>
    <col min="14" max="15" width="14.83203125" style="1" customWidth="1"/>
    <col min="16" max="19" width="14.33203125" style="1" customWidth="1"/>
    <col min="20" max="21" width="16.83203125" style="1" customWidth="1"/>
    <col min="22" max="22" width="14.1640625" style="1" customWidth="1"/>
    <col min="23" max="23" width="16.83203125" style="1" customWidth="1"/>
    <col min="24" max="24" width="16.1640625" style="1" customWidth="1"/>
    <col min="25" max="25" width="15.5" style="1" customWidth="1"/>
    <col min="26" max="26" width="16.33203125" style="1" customWidth="1"/>
    <col min="27" max="27" width="17" style="1" customWidth="1"/>
    <col min="28" max="28" width="15.83203125" style="1" customWidth="1"/>
    <col min="29" max="30" width="17.1640625" style="1" customWidth="1"/>
    <col min="31" max="31" width="19.1640625" style="1" customWidth="1"/>
    <col min="32" max="32" width="17.83203125" style="1" customWidth="1"/>
    <col min="33" max="33" width="22.33203125" style="1" customWidth="1"/>
    <col min="34" max="34" width="18.1640625" style="1" customWidth="1"/>
    <col min="35" max="35" width="23.33203125" style="1" customWidth="1"/>
    <col min="36" max="36" width="18.6640625" style="1" customWidth="1"/>
    <col min="37" max="37" width="21.33203125" style="1" customWidth="1"/>
    <col min="38" max="38" width="24.5" style="1" customWidth="1"/>
    <col min="39" max="39" width="21.33203125" style="1" customWidth="1"/>
    <col min="40" max="40" width="19.1640625" style="1" customWidth="1"/>
    <col min="41" max="41" width="19.33203125" style="1" customWidth="1"/>
    <col min="42" max="42" width="21.6640625" style="1" customWidth="1"/>
    <col min="43" max="43" width="19.33203125" style="1" customWidth="1"/>
    <col min="44" max="44" width="26.1640625" style="1" customWidth="1"/>
    <col min="45" max="45" width="37.33203125" style="1" customWidth="1"/>
    <col min="46" max="46" width="17.1640625" style="1" customWidth="1"/>
    <col min="47" max="47" width="20.1640625" style="1" customWidth="1"/>
    <col min="48" max="16384" width="9.1640625" style="1"/>
  </cols>
  <sheetData>
    <row r="1" spans="1:36" ht="57.75" customHeight="1" x14ac:dyDescent="0.2">
      <c r="D1" s="10"/>
      <c r="E1" s="2"/>
      <c r="I1" s="10"/>
      <c r="J1" s="10"/>
      <c r="M1" s="10"/>
      <c r="N1" s="10"/>
      <c r="S1" s="91" t="s">
        <v>55</v>
      </c>
      <c r="T1" s="91"/>
      <c r="U1" s="91"/>
      <c r="V1" s="91"/>
      <c r="W1" s="91"/>
      <c r="X1" s="91"/>
      <c r="Y1" s="91"/>
      <c r="Z1" s="91"/>
      <c r="AF1" s="36"/>
      <c r="AG1" s="94"/>
      <c r="AH1" s="94"/>
    </row>
    <row r="2" spans="1:36" ht="28.5" hidden="1" customHeight="1" x14ac:dyDescent="0.2">
      <c r="D2" s="10"/>
      <c r="E2" s="2"/>
      <c r="Z2" s="35"/>
      <c r="AF2" s="36"/>
      <c r="AG2" s="94"/>
      <c r="AH2" s="94"/>
    </row>
    <row r="3" spans="1:36" ht="28.5" customHeight="1" x14ac:dyDescent="0.2">
      <c r="D3" s="95">
        <v>10515000000</v>
      </c>
      <c r="E3" s="95"/>
      <c r="Z3" s="35"/>
      <c r="AF3" s="36"/>
      <c r="AG3" s="35"/>
      <c r="AH3" s="35"/>
    </row>
    <row r="4" spans="1:36" ht="28.5" customHeight="1" x14ac:dyDescent="0.2">
      <c r="D4" s="96" t="s">
        <v>23</v>
      </c>
      <c r="E4" s="96"/>
      <c r="Z4" s="35"/>
      <c r="AF4" s="36"/>
      <c r="AG4" s="35"/>
      <c r="AH4" s="35"/>
    </row>
    <row r="5" spans="1:36" ht="28.5" customHeight="1" x14ac:dyDescent="0.2">
      <c r="D5" s="92" t="s">
        <v>27</v>
      </c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</row>
    <row r="6" spans="1:36" ht="22.5" customHeight="1" x14ac:dyDescent="0.2">
      <c r="A6" s="24"/>
      <c r="B6" s="24"/>
      <c r="C6" s="24"/>
      <c r="D6" s="70"/>
      <c r="E6" s="70"/>
      <c r="F6" s="70"/>
      <c r="G6" s="70"/>
      <c r="H6" s="59"/>
      <c r="I6" s="59"/>
      <c r="J6" s="37"/>
      <c r="K6" s="70"/>
      <c r="L6" s="70"/>
      <c r="M6" s="70"/>
      <c r="N6" s="59"/>
      <c r="O6" s="37"/>
      <c r="P6" s="37"/>
      <c r="Q6" s="37"/>
      <c r="R6" s="37"/>
      <c r="S6" s="37"/>
      <c r="T6" s="37"/>
      <c r="U6" s="37"/>
      <c r="V6" s="37"/>
      <c r="W6" s="70"/>
      <c r="X6" s="70"/>
      <c r="Y6" s="70"/>
      <c r="Z6" s="37"/>
      <c r="AA6" s="37"/>
      <c r="AB6" s="37"/>
      <c r="AC6" s="37"/>
      <c r="AD6" s="37"/>
      <c r="AE6" s="37"/>
      <c r="AF6" s="37"/>
      <c r="AG6" s="37"/>
      <c r="AH6" s="37" t="s">
        <v>13</v>
      </c>
    </row>
    <row r="7" spans="1:36" ht="12.75" customHeight="1" x14ac:dyDescent="0.2">
      <c r="A7" s="24"/>
      <c r="B7" s="24"/>
      <c r="C7" s="24"/>
      <c r="D7" s="82" t="s">
        <v>24</v>
      </c>
      <c r="E7" s="82" t="s">
        <v>18</v>
      </c>
      <c r="F7" s="75" t="s">
        <v>7</v>
      </c>
      <c r="G7" s="74"/>
      <c r="H7" s="60"/>
      <c r="I7" s="60"/>
      <c r="J7" s="65"/>
      <c r="K7" s="74"/>
      <c r="L7" s="74"/>
      <c r="M7" s="74"/>
      <c r="N7" s="60"/>
      <c r="O7" s="86" t="s">
        <v>7</v>
      </c>
      <c r="P7" s="87"/>
      <c r="Q7" s="87"/>
      <c r="R7" s="87"/>
      <c r="S7" s="87"/>
      <c r="T7" s="87"/>
      <c r="U7" s="87"/>
      <c r="V7" s="87"/>
      <c r="W7" s="88"/>
      <c r="X7" s="88"/>
      <c r="Y7" s="89"/>
      <c r="Z7" s="38"/>
      <c r="AA7" s="93" t="s">
        <v>22</v>
      </c>
      <c r="AB7" s="93"/>
      <c r="AC7" s="93"/>
      <c r="AD7" s="93"/>
      <c r="AE7" s="93"/>
      <c r="AF7" s="93"/>
      <c r="AG7" s="93"/>
      <c r="AH7" s="93"/>
    </row>
    <row r="8" spans="1:36" ht="15.75" customHeight="1" x14ac:dyDescent="0.2">
      <c r="A8" s="8" t="s">
        <v>2</v>
      </c>
      <c r="B8" s="39" t="s">
        <v>0</v>
      </c>
      <c r="C8" s="40">
        <v>0</v>
      </c>
      <c r="D8" s="97"/>
      <c r="E8" s="97"/>
      <c r="F8" s="76" t="s">
        <v>8</v>
      </c>
      <c r="G8" s="47" t="s">
        <v>9</v>
      </c>
      <c r="H8" s="58"/>
      <c r="I8" s="58"/>
      <c r="J8" s="67"/>
      <c r="K8" s="79"/>
      <c r="L8" s="79"/>
      <c r="M8" s="79"/>
      <c r="N8" s="58"/>
      <c r="O8" s="86" t="s">
        <v>9</v>
      </c>
      <c r="P8" s="87"/>
      <c r="Q8" s="87"/>
      <c r="R8" s="87"/>
      <c r="S8" s="87"/>
      <c r="T8" s="87"/>
      <c r="U8" s="87"/>
      <c r="V8" s="87"/>
      <c r="W8" s="88"/>
      <c r="X8" s="88"/>
      <c r="Y8" s="89"/>
      <c r="Z8" s="71" t="s">
        <v>5</v>
      </c>
      <c r="AA8" s="76" t="s">
        <v>9</v>
      </c>
      <c r="AB8" s="76"/>
      <c r="AC8" s="76"/>
      <c r="AD8" s="76"/>
      <c r="AE8" s="76"/>
      <c r="AF8" s="76"/>
      <c r="AG8" s="76"/>
      <c r="AH8" s="71" t="s">
        <v>5</v>
      </c>
    </row>
    <row r="9" spans="1:36" ht="18" customHeight="1" x14ac:dyDescent="0.2">
      <c r="A9" s="8" t="s">
        <v>1</v>
      </c>
      <c r="B9" s="39" t="s">
        <v>0</v>
      </c>
      <c r="C9" s="40">
        <v>0</v>
      </c>
      <c r="D9" s="97"/>
      <c r="E9" s="97"/>
      <c r="F9" s="76"/>
      <c r="G9" s="47" t="s">
        <v>10</v>
      </c>
      <c r="H9" s="58"/>
      <c r="I9" s="58"/>
      <c r="J9" s="67"/>
      <c r="K9" s="79"/>
      <c r="L9" s="79"/>
      <c r="M9" s="79"/>
      <c r="N9" s="58"/>
      <c r="O9" s="86" t="s">
        <v>10</v>
      </c>
      <c r="P9" s="87"/>
      <c r="Q9" s="87"/>
      <c r="R9" s="87"/>
      <c r="S9" s="87"/>
      <c r="T9" s="87"/>
      <c r="U9" s="87"/>
      <c r="V9" s="87"/>
      <c r="W9" s="88"/>
      <c r="X9" s="88"/>
      <c r="Y9" s="89"/>
      <c r="Z9" s="72"/>
      <c r="AA9" s="76" t="s">
        <v>11</v>
      </c>
      <c r="AB9" s="76"/>
      <c r="AC9" s="76" t="s">
        <v>12</v>
      </c>
      <c r="AD9" s="76"/>
      <c r="AE9" s="76"/>
      <c r="AF9" s="76"/>
      <c r="AG9" s="76"/>
      <c r="AH9" s="72"/>
    </row>
    <row r="10" spans="1:36" ht="18" customHeight="1" x14ac:dyDescent="0.2">
      <c r="A10" s="8"/>
      <c r="B10" s="39"/>
      <c r="C10" s="40"/>
      <c r="D10" s="97"/>
      <c r="E10" s="97"/>
      <c r="F10" s="80" t="s">
        <v>25</v>
      </c>
      <c r="G10" s="79"/>
      <c r="H10" s="58"/>
      <c r="I10" s="58"/>
      <c r="J10" s="67"/>
      <c r="K10" s="79"/>
      <c r="L10" s="79"/>
      <c r="M10" s="79"/>
      <c r="N10" s="58"/>
      <c r="O10" s="86" t="s">
        <v>25</v>
      </c>
      <c r="P10" s="87"/>
      <c r="Q10" s="87"/>
      <c r="R10" s="87"/>
      <c r="S10" s="87"/>
      <c r="T10" s="87"/>
      <c r="U10" s="87"/>
      <c r="V10" s="87"/>
      <c r="W10" s="88"/>
      <c r="X10" s="88"/>
      <c r="Y10" s="89"/>
      <c r="Z10" s="72"/>
      <c r="AA10" s="76"/>
      <c r="AB10" s="76"/>
      <c r="AC10" s="76"/>
      <c r="AD10" s="76"/>
      <c r="AE10" s="76"/>
      <c r="AF10" s="76"/>
      <c r="AG10" s="76"/>
      <c r="AH10" s="72"/>
    </row>
    <row r="11" spans="1:36" x14ac:dyDescent="0.2">
      <c r="A11" s="8" t="s">
        <v>3</v>
      </c>
      <c r="B11" s="39" t="s">
        <v>0</v>
      </c>
      <c r="C11" s="40">
        <v>0</v>
      </c>
      <c r="D11" s="97"/>
      <c r="E11" s="97"/>
      <c r="F11" s="76" t="s">
        <v>33</v>
      </c>
      <c r="G11" s="76" t="s">
        <v>51</v>
      </c>
      <c r="H11" s="80" t="s">
        <v>19</v>
      </c>
      <c r="I11" s="81"/>
      <c r="J11" s="84" t="s">
        <v>54</v>
      </c>
      <c r="K11" s="76" t="s">
        <v>34</v>
      </c>
      <c r="L11" s="80" t="s">
        <v>19</v>
      </c>
      <c r="M11" s="81"/>
      <c r="N11" s="82" t="s">
        <v>49</v>
      </c>
      <c r="O11" s="90" t="s">
        <v>37</v>
      </c>
      <c r="P11" s="102" t="s">
        <v>20</v>
      </c>
      <c r="Q11" s="103"/>
      <c r="R11" s="103"/>
      <c r="S11" s="104"/>
      <c r="T11" s="84" t="s">
        <v>48</v>
      </c>
      <c r="U11" s="84" t="s">
        <v>42</v>
      </c>
      <c r="V11" s="84" t="s">
        <v>50</v>
      </c>
      <c r="W11" s="76" t="s">
        <v>45</v>
      </c>
      <c r="X11" s="80" t="s">
        <v>19</v>
      </c>
      <c r="Y11" s="81"/>
      <c r="Z11" s="72"/>
      <c r="AA11" s="76" t="s">
        <v>32</v>
      </c>
      <c r="AB11" s="98" t="s">
        <v>31</v>
      </c>
      <c r="AC11" s="98" t="s">
        <v>21</v>
      </c>
      <c r="AD11" s="46" t="s">
        <v>19</v>
      </c>
      <c r="AE11" s="98" t="s">
        <v>31</v>
      </c>
      <c r="AF11" s="100"/>
      <c r="AG11" s="101"/>
      <c r="AH11" s="72"/>
    </row>
    <row r="12" spans="1:36" ht="348" customHeight="1" x14ac:dyDescent="0.2">
      <c r="A12" s="8"/>
      <c r="B12" s="39"/>
      <c r="C12" s="40"/>
      <c r="D12" s="97"/>
      <c r="E12" s="97"/>
      <c r="F12" s="76"/>
      <c r="G12" s="76"/>
      <c r="H12" s="62" t="s">
        <v>52</v>
      </c>
      <c r="I12" s="62" t="s">
        <v>53</v>
      </c>
      <c r="J12" s="85"/>
      <c r="K12" s="76"/>
      <c r="L12" s="62" t="s">
        <v>35</v>
      </c>
      <c r="M12" s="62" t="s">
        <v>36</v>
      </c>
      <c r="N12" s="83"/>
      <c r="O12" s="90"/>
      <c r="P12" s="63" t="s">
        <v>38</v>
      </c>
      <c r="Q12" s="63" t="s">
        <v>39</v>
      </c>
      <c r="R12" s="63" t="s">
        <v>40</v>
      </c>
      <c r="S12" s="63" t="s">
        <v>41</v>
      </c>
      <c r="T12" s="85"/>
      <c r="U12" s="85"/>
      <c r="V12" s="85"/>
      <c r="W12" s="76"/>
      <c r="X12" s="54" t="s">
        <v>46</v>
      </c>
      <c r="Y12" s="54" t="s">
        <v>47</v>
      </c>
      <c r="Z12" s="72"/>
      <c r="AA12" s="76"/>
      <c r="AB12" s="98"/>
      <c r="AC12" s="98"/>
      <c r="AD12" s="46" t="s">
        <v>30</v>
      </c>
      <c r="AE12" s="98"/>
      <c r="AF12" s="13" t="s">
        <v>28</v>
      </c>
      <c r="AG12" s="13" t="s">
        <v>29</v>
      </c>
      <c r="AH12" s="72"/>
    </row>
    <row r="13" spans="1:36" ht="12.75" customHeight="1" x14ac:dyDescent="0.2">
      <c r="A13" s="8"/>
      <c r="B13" s="39"/>
      <c r="C13" s="40"/>
      <c r="D13" s="97"/>
      <c r="E13" s="97"/>
      <c r="F13" s="106" t="s">
        <v>44</v>
      </c>
      <c r="G13" s="77"/>
      <c r="H13" s="77"/>
      <c r="I13" s="77"/>
      <c r="J13" s="77"/>
      <c r="K13" s="77"/>
      <c r="L13" s="77"/>
      <c r="M13" s="77"/>
      <c r="N13" s="61"/>
      <c r="O13" s="77" t="s">
        <v>44</v>
      </c>
      <c r="P13" s="77"/>
      <c r="Q13" s="77"/>
      <c r="R13" s="77"/>
      <c r="S13" s="77"/>
      <c r="T13" s="77"/>
      <c r="U13" s="78"/>
      <c r="V13" s="55"/>
      <c r="W13" s="55"/>
      <c r="X13" s="55"/>
      <c r="Y13" s="55"/>
      <c r="Z13" s="73"/>
      <c r="AA13" s="105" t="s">
        <v>43</v>
      </c>
      <c r="AB13" s="105"/>
      <c r="AC13" s="105"/>
      <c r="AD13" s="105"/>
      <c r="AE13" s="105"/>
      <c r="AF13" s="105"/>
      <c r="AG13" s="105"/>
      <c r="AH13" s="72"/>
    </row>
    <row r="14" spans="1:36" x14ac:dyDescent="0.2">
      <c r="A14" s="8"/>
      <c r="B14" s="39"/>
      <c r="C14" s="40"/>
      <c r="D14" s="83"/>
      <c r="E14" s="83"/>
      <c r="F14" s="62">
        <v>41040200</v>
      </c>
      <c r="G14" s="62">
        <v>41053900</v>
      </c>
      <c r="H14" s="62" t="s">
        <v>0</v>
      </c>
      <c r="I14" s="62" t="s">
        <v>0</v>
      </c>
      <c r="J14" s="66">
        <v>41050600</v>
      </c>
      <c r="K14" s="62">
        <v>41051000</v>
      </c>
      <c r="L14" s="62" t="s">
        <v>0</v>
      </c>
      <c r="M14" s="62" t="s">
        <v>0</v>
      </c>
      <c r="N14" s="62">
        <v>41051100</v>
      </c>
      <c r="O14" s="62">
        <v>41051200</v>
      </c>
      <c r="P14" s="62" t="s">
        <v>0</v>
      </c>
      <c r="Q14" s="62" t="s">
        <v>0</v>
      </c>
      <c r="R14" s="62" t="s">
        <v>0</v>
      </c>
      <c r="S14" s="62" t="s">
        <v>0</v>
      </c>
      <c r="T14" s="62">
        <v>41051400</v>
      </c>
      <c r="U14" s="62">
        <v>41051500</v>
      </c>
      <c r="V14" s="62">
        <v>41051600</v>
      </c>
      <c r="W14" s="54">
        <v>41055000</v>
      </c>
      <c r="X14" s="54" t="s">
        <v>0</v>
      </c>
      <c r="Y14" s="54" t="s">
        <v>0</v>
      </c>
      <c r="Z14" s="48"/>
      <c r="AA14" s="13">
        <v>9410</v>
      </c>
      <c r="AB14" s="13">
        <v>9770</v>
      </c>
      <c r="AC14" s="13">
        <v>9750</v>
      </c>
      <c r="AD14" s="13" t="s">
        <v>0</v>
      </c>
      <c r="AE14" s="13">
        <v>9770</v>
      </c>
      <c r="AF14" s="13" t="s">
        <v>0</v>
      </c>
      <c r="AG14" s="13" t="s">
        <v>0</v>
      </c>
      <c r="AH14" s="73"/>
    </row>
    <row r="15" spans="1:36" s="21" customFormat="1" ht="12.75" customHeight="1" x14ac:dyDescent="0.2">
      <c r="A15" s="25"/>
      <c r="B15" s="19"/>
      <c r="C15" s="20"/>
      <c r="D15" s="64">
        <v>1</v>
      </c>
      <c r="E15" s="64">
        <v>2</v>
      </c>
      <c r="F15" s="64">
        <v>3</v>
      </c>
      <c r="G15" s="64">
        <v>4</v>
      </c>
      <c r="H15" s="64">
        <v>5</v>
      </c>
      <c r="I15" s="64">
        <v>6</v>
      </c>
      <c r="J15" s="64">
        <v>7</v>
      </c>
      <c r="K15" s="64">
        <v>8</v>
      </c>
      <c r="L15" s="64">
        <v>9</v>
      </c>
      <c r="M15" s="64">
        <v>10</v>
      </c>
      <c r="N15" s="64">
        <v>11</v>
      </c>
      <c r="O15" s="64">
        <v>12</v>
      </c>
      <c r="P15" s="64">
        <v>13</v>
      </c>
      <c r="Q15" s="64">
        <v>14</v>
      </c>
      <c r="R15" s="64">
        <v>15</v>
      </c>
      <c r="S15" s="64">
        <v>16</v>
      </c>
      <c r="T15" s="64">
        <v>17</v>
      </c>
      <c r="U15" s="64">
        <v>18</v>
      </c>
      <c r="V15" s="64">
        <v>19</v>
      </c>
      <c r="W15" s="64">
        <v>20</v>
      </c>
      <c r="X15" s="64">
        <v>21</v>
      </c>
      <c r="Y15" s="64">
        <v>22</v>
      </c>
      <c r="Z15" s="64">
        <v>23</v>
      </c>
      <c r="AA15" s="64">
        <v>24</v>
      </c>
      <c r="AB15" s="64">
        <v>25</v>
      </c>
      <c r="AC15" s="64">
        <v>26</v>
      </c>
      <c r="AD15" s="64">
        <v>27</v>
      </c>
      <c r="AE15" s="64">
        <v>28</v>
      </c>
      <c r="AF15" s="64">
        <v>29</v>
      </c>
      <c r="AG15" s="64">
        <v>30</v>
      </c>
      <c r="AH15" s="64">
        <v>31</v>
      </c>
      <c r="AI15" s="1"/>
      <c r="AJ15" s="1"/>
    </row>
    <row r="16" spans="1:36" s="18" customFormat="1" ht="27.75" customHeight="1" x14ac:dyDescent="0.2">
      <c r="A16" s="26"/>
      <c r="B16" s="15"/>
      <c r="C16" s="16"/>
      <c r="D16" s="17" t="s">
        <v>17</v>
      </c>
      <c r="E16" s="27" t="s">
        <v>16</v>
      </c>
      <c r="F16" s="23">
        <v>5999800</v>
      </c>
      <c r="G16" s="23">
        <f>H16+I16</f>
        <v>41700000</v>
      </c>
      <c r="H16" s="23">
        <v>1700000</v>
      </c>
      <c r="I16" s="23">
        <v>40000000</v>
      </c>
      <c r="J16" s="23">
        <v>987868.31</v>
      </c>
      <c r="K16" s="23">
        <f>SUM(L16:M16)</f>
        <v>3518220</v>
      </c>
      <c r="L16" s="23">
        <v>1236370</v>
      </c>
      <c r="M16" s="23">
        <f>1557109+724741</f>
        <v>2281850</v>
      </c>
      <c r="N16" s="23">
        <v>1200000</v>
      </c>
      <c r="O16" s="23">
        <f>SUM(P16:S16)</f>
        <v>1515101</v>
      </c>
      <c r="P16" s="23">
        <f>338034+118385</f>
        <v>456419</v>
      </c>
      <c r="Q16" s="23">
        <f>169000-18534</f>
        <v>150466</v>
      </c>
      <c r="R16" s="23">
        <v>593682</v>
      </c>
      <c r="S16" s="23">
        <v>314534</v>
      </c>
      <c r="T16" s="23">
        <v>1318634</v>
      </c>
      <c r="U16" s="23">
        <v>217200</v>
      </c>
      <c r="V16" s="23">
        <v>42500</v>
      </c>
      <c r="W16" s="23">
        <f>SUM(X16:Y16)</f>
        <v>1438040</v>
      </c>
      <c r="X16" s="23">
        <v>772640</v>
      </c>
      <c r="Y16" s="23">
        <v>665400</v>
      </c>
      <c r="Z16" s="49">
        <f>F16+G16+J16+K16+O16+T16+U16+W16+V16+N16</f>
        <v>57937363.310000002</v>
      </c>
      <c r="AA16" s="28" t="s">
        <v>0</v>
      </c>
      <c r="AB16" s="28" t="s">
        <v>0</v>
      </c>
      <c r="AC16" s="28">
        <f>AD16</f>
        <v>6825117</v>
      </c>
      <c r="AD16" s="28">
        <f>4735651+2089466</f>
        <v>6825117</v>
      </c>
      <c r="AE16" s="28">
        <f>AF16+AG16</f>
        <v>14281803</v>
      </c>
      <c r="AF16" s="28">
        <f>1500000-845763-551347</f>
        <v>102890</v>
      </c>
      <c r="AG16" s="28">
        <f>11311685+1419302-2995904-380133+6447206-1623243</f>
        <v>14178913</v>
      </c>
      <c r="AH16" s="51">
        <f>AC16+AE16</f>
        <v>21106920</v>
      </c>
    </row>
    <row r="17" spans="1:47" ht="13.5" customHeight="1" x14ac:dyDescent="0.2">
      <c r="A17" s="8"/>
      <c r="B17" s="39"/>
      <c r="C17" s="40"/>
      <c r="D17" s="14" t="s">
        <v>15</v>
      </c>
      <c r="E17" s="13" t="s">
        <v>14</v>
      </c>
      <c r="F17" s="29" t="s">
        <v>0</v>
      </c>
      <c r="G17" s="29" t="s">
        <v>0</v>
      </c>
      <c r="H17" s="29" t="s">
        <v>0</v>
      </c>
      <c r="I17" s="29" t="s">
        <v>0</v>
      </c>
      <c r="J17" s="29" t="s">
        <v>0</v>
      </c>
      <c r="K17" s="29" t="s">
        <v>0</v>
      </c>
      <c r="L17" s="29" t="s">
        <v>0</v>
      </c>
      <c r="M17" s="29" t="s">
        <v>0</v>
      </c>
      <c r="N17" s="29" t="s">
        <v>0</v>
      </c>
      <c r="O17" s="29" t="s">
        <v>0</v>
      </c>
      <c r="P17" s="29" t="s">
        <v>0</v>
      </c>
      <c r="Q17" s="29" t="s">
        <v>0</v>
      </c>
      <c r="R17" s="29" t="s">
        <v>0</v>
      </c>
      <c r="S17" s="29" t="s">
        <v>0</v>
      </c>
      <c r="T17" s="29"/>
      <c r="U17" s="29" t="s">
        <v>0</v>
      </c>
      <c r="V17" s="29" t="s">
        <v>0</v>
      </c>
      <c r="W17" s="29" t="s">
        <v>0</v>
      </c>
      <c r="X17" s="29" t="s">
        <v>0</v>
      </c>
      <c r="Y17" s="29" t="s">
        <v>0</v>
      </c>
      <c r="Z17" s="48" t="s">
        <v>0</v>
      </c>
      <c r="AA17" s="30">
        <v>4300535</v>
      </c>
      <c r="AB17" s="30">
        <v>987069</v>
      </c>
      <c r="AC17" s="52">
        <v>1100000</v>
      </c>
      <c r="AD17" s="13" t="s">
        <v>0</v>
      </c>
      <c r="AE17" s="13" t="s">
        <v>0</v>
      </c>
      <c r="AF17" s="13" t="s">
        <v>0</v>
      </c>
      <c r="AG17" s="13" t="s">
        <v>0</v>
      </c>
      <c r="AH17" s="50">
        <f>AA17+AB17+AC17</f>
        <v>6387604</v>
      </c>
    </row>
    <row r="18" spans="1:47" ht="12" customHeight="1" x14ac:dyDescent="0.2">
      <c r="A18" s="8">
        <v>13</v>
      </c>
      <c r="B18" s="116" t="s">
        <v>0</v>
      </c>
      <c r="C18" s="40">
        <v>0</v>
      </c>
      <c r="D18" s="69" t="s">
        <v>4</v>
      </c>
      <c r="E18" s="69" t="s">
        <v>6</v>
      </c>
      <c r="F18" s="31">
        <f>F16</f>
        <v>5999800</v>
      </c>
      <c r="G18" s="31">
        <f>G16</f>
        <v>41700000</v>
      </c>
      <c r="H18" s="31">
        <f t="shared" ref="H18:J18" si="0">H16</f>
        <v>1700000</v>
      </c>
      <c r="I18" s="31">
        <f t="shared" si="0"/>
        <v>40000000</v>
      </c>
      <c r="J18" s="31">
        <f t="shared" si="0"/>
        <v>987868.31</v>
      </c>
      <c r="K18" s="31">
        <f t="shared" ref="K18:AG18" si="1">K16</f>
        <v>3518220</v>
      </c>
      <c r="L18" s="31">
        <f t="shared" si="1"/>
        <v>1236370</v>
      </c>
      <c r="M18" s="31">
        <f t="shared" si="1"/>
        <v>2281850</v>
      </c>
      <c r="N18" s="31">
        <f t="shared" ref="N18" si="2">N16</f>
        <v>1200000</v>
      </c>
      <c r="O18" s="31">
        <f t="shared" si="1"/>
        <v>1515101</v>
      </c>
      <c r="P18" s="31">
        <f t="shared" si="1"/>
        <v>456419</v>
      </c>
      <c r="Q18" s="31">
        <f t="shared" si="1"/>
        <v>150466</v>
      </c>
      <c r="R18" s="31">
        <f t="shared" si="1"/>
        <v>593682</v>
      </c>
      <c r="S18" s="31">
        <f t="shared" si="1"/>
        <v>314534</v>
      </c>
      <c r="T18" s="31">
        <f t="shared" si="1"/>
        <v>1318634</v>
      </c>
      <c r="U18" s="31">
        <f t="shared" si="1"/>
        <v>217200</v>
      </c>
      <c r="V18" s="31">
        <f t="shared" ref="V18" si="3">V16</f>
        <v>42500</v>
      </c>
      <c r="W18" s="31">
        <f t="shared" ref="W18:Y18" si="4">W16</f>
        <v>1438040</v>
      </c>
      <c r="X18" s="31">
        <f t="shared" si="4"/>
        <v>772640</v>
      </c>
      <c r="Y18" s="31">
        <f t="shared" si="4"/>
        <v>665400</v>
      </c>
      <c r="Z18" s="50">
        <f>Z16</f>
        <v>57937363.310000002</v>
      </c>
      <c r="AA18" s="30">
        <f>AA17</f>
        <v>4300535</v>
      </c>
      <c r="AB18" s="30">
        <f>AB17</f>
        <v>987069</v>
      </c>
      <c r="AC18" s="30">
        <f>AC16+AC17</f>
        <v>7925117</v>
      </c>
      <c r="AD18" s="30" t="s">
        <v>0</v>
      </c>
      <c r="AE18" s="30">
        <f t="shared" si="1"/>
        <v>14281803</v>
      </c>
      <c r="AF18" s="30">
        <f t="shared" si="1"/>
        <v>102890</v>
      </c>
      <c r="AG18" s="30">
        <f t="shared" si="1"/>
        <v>14178913</v>
      </c>
      <c r="AH18" s="50">
        <f>AH16+AH17</f>
        <v>27494524</v>
      </c>
    </row>
    <row r="19" spans="1:47" s="2" customFormat="1" ht="12" customHeight="1" x14ac:dyDescent="0.2">
      <c r="A19" s="9"/>
      <c r="B19" s="41"/>
      <c r="C19" s="42"/>
      <c r="D19" s="112"/>
      <c r="E19" s="112"/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0"/>
      <c r="AA19" s="114"/>
      <c r="AB19" s="114"/>
      <c r="AC19" s="114"/>
      <c r="AD19" s="114"/>
      <c r="AE19" s="114"/>
      <c r="AF19" s="114"/>
      <c r="AG19" s="114"/>
      <c r="AH19" s="110"/>
    </row>
    <row r="20" spans="1:47" s="2" customFormat="1" ht="12" customHeight="1" x14ac:dyDescent="0.2">
      <c r="A20" s="9"/>
      <c r="B20" s="41"/>
      <c r="C20" s="42"/>
      <c r="D20" s="112"/>
      <c r="E20" s="112"/>
      <c r="F20" s="113"/>
      <c r="G20" s="113"/>
      <c r="H20" s="113"/>
      <c r="I20" s="113"/>
      <c r="J20" s="113"/>
      <c r="K20" s="113"/>
      <c r="L20" s="113"/>
      <c r="M20" s="113"/>
      <c r="N20" s="113"/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0"/>
      <c r="AA20" s="114"/>
      <c r="AB20" s="114"/>
      <c r="AC20" s="114"/>
      <c r="AD20" s="114"/>
      <c r="AE20" s="114"/>
      <c r="AF20" s="114"/>
      <c r="AG20" s="114"/>
      <c r="AH20" s="110"/>
    </row>
    <row r="21" spans="1:47" s="2" customFormat="1" ht="12" customHeight="1" x14ac:dyDescent="0.2">
      <c r="A21" s="9"/>
      <c r="B21" s="41"/>
      <c r="C21" s="42"/>
      <c r="D21" s="112"/>
      <c r="E21" s="112"/>
      <c r="F21" s="113"/>
      <c r="G21" s="113"/>
      <c r="H21" s="113"/>
      <c r="I21" s="113"/>
      <c r="J21" s="113"/>
      <c r="K21" s="113"/>
      <c r="L21" s="113"/>
      <c r="M21" s="113"/>
      <c r="N21" s="113"/>
      <c r="O21" s="113"/>
      <c r="P21" s="113"/>
      <c r="Q21" s="113"/>
      <c r="R21" s="113"/>
      <c r="S21" s="113"/>
      <c r="T21" s="113"/>
      <c r="U21" s="113"/>
      <c r="V21" s="113"/>
      <c r="W21" s="113"/>
      <c r="X21" s="113"/>
      <c r="Y21" s="113"/>
      <c r="Z21" s="110"/>
      <c r="AA21" s="114"/>
      <c r="AB21" s="114"/>
      <c r="AC21" s="114"/>
      <c r="AD21" s="114"/>
      <c r="AE21" s="114"/>
      <c r="AF21" s="114"/>
      <c r="AG21" s="114"/>
      <c r="AH21" s="110"/>
    </row>
    <row r="22" spans="1:47" s="2" customFormat="1" ht="12" customHeight="1" x14ac:dyDescent="0.2">
      <c r="A22" s="9"/>
      <c r="B22" s="41"/>
      <c r="C22" s="42"/>
      <c r="D22" s="112"/>
      <c r="E22" s="112"/>
      <c r="F22" s="113"/>
      <c r="G22" s="113"/>
      <c r="H22" s="113"/>
      <c r="I22" s="113"/>
      <c r="J22" s="113"/>
      <c r="K22" s="113"/>
      <c r="L22" s="113"/>
      <c r="M22" s="113"/>
      <c r="N22" s="113"/>
      <c r="O22" s="113"/>
      <c r="P22" s="113"/>
      <c r="Q22" s="113"/>
      <c r="R22" s="113"/>
      <c r="S22" s="113"/>
      <c r="T22" s="113"/>
      <c r="U22" s="113"/>
      <c r="V22" s="113"/>
      <c r="W22" s="113"/>
      <c r="X22" s="113"/>
      <c r="Y22" s="113"/>
      <c r="Z22" s="110"/>
      <c r="AA22" s="114"/>
      <c r="AB22" s="114"/>
      <c r="AC22" s="114"/>
      <c r="AD22" s="114"/>
      <c r="AE22" s="114"/>
      <c r="AF22" s="114"/>
      <c r="AG22" s="114"/>
      <c r="AH22" s="110"/>
    </row>
    <row r="23" spans="1:47" s="2" customFormat="1" ht="12" customHeight="1" x14ac:dyDescent="0.2">
      <c r="A23" s="9"/>
      <c r="B23" s="41"/>
      <c r="C23" s="42"/>
      <c r="D23" s="112"/>
      <c r="E23" s="112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113"/>
      <c r="W23" s="113"/>
      <c r="X23" s="113"/>
      <c r="Y23" s="113"/>
      <c r="Z23" s="110"/>
      <c r="AA23" s="114"/>
      <c r="AB23" s="114"/>
      <c r="AC23" s="114"/>
      <c r="AD23" s="114"/>
      <c r="AE23" s="114"/>
      <c r="AF23" s="114"/>
      <c r="AG23" s="114"/>
      <c r="AH23" s="110"/>
    </row>
    <row r="24" spans="1:47" s="2" customFormat="1" ht="15" customHeight="1" x14ac:dyDescent="0.2">
      <c r="A24" s="9"/>
      <c r="B24" s="41"/>
      <c r="C24" s="42"/>
      <c r="D24" s="111"/>
      <c r="E24" s="111"/>
      <c r="F24" s="111"/>
      <c r="G24" s="111"/>
      <c r="H24" s="111"/>
      <c r="I24" s="111"/>
      <c r="J24" s="111"/>
      <c r="K24" s="111"/>
      <c r="L24" s="111"/>
      <c r="M24" s="111"/>
      <c r="N24" s="111"/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</row>
    <row r="25" spans="1:47" s="2" customFormat="1" ht="23.25" customHeight="1" x14ac:dyDescent="0.3">
      <c r="A25" s="9"/>
      <c r="B25" s="41"/>
      <c r="C25" s="42"/>
      <c r="D25" s="11"/>
      <c r="E25" s="11"/>
      <c r="F25" s="11"/>
      <c r="G25" s="108"/>
      <c r="H25" s="108"/>
      <c r="I25" s="11"/>
      <c r="J25" s="11"/>
      <c r="K25" s="11"/>
      <c r="L25" s="109"/>
      <c r="M25" s="109"/>
      <c r="N25" s="11"/>
      <c r="O25" s="107" t="s">
        <v>26</v>
      </c>
      <c r="P25" s="107"/>
      <c r="Q25" s="107"/>
      <c r="R25" s="11"/>
      <c r="S25" s="11"/>
      <c r="T25" s="11"/>
      <c r="U25" s="11"/>
      <c r="V25" s="115"/>
      <c r="W25" s="115"/>
      <c r="X25" s="11"/>
      <c r="Y25" s="11"/>
      <c r="AA25" s="107" t="s">
        <v>56</v>
      </c>
      <c r="AB25" s="107"/>
      <c r="AC25" s="11"/>
      <c r="AD25" s="11"/>
      <c r="AE25" s="11"/>
      <c r="AF25" s="11"/>
      <c r="AG25" s="12"/>
    </row>
    <row r="26" spans="1:47" ht="15.75" x14ac:dyDescent="0.2">
      <c r="A26" s="32"/>
      <c r="B26" s="43"/>
      <c r="C26" s="44"/>
      <c r="D26" s="11"/>
      <c r="E26" s="11"/>
      <c r="F26" s="12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AB26" s="11"/>
      <c r="AE26" s="22"/>
      <c r="AG26" s="11"/>
      <c r="AJ26" s="12"/>
    </row>
    <row r="27" spans="1:47" ht="18.75" customHeight="1" x14ac:dyDescent="0.2">
      <c r="A27" s="8"/>
      <c r="B27" s="3"/>
      <c r="C27" s="4"/>
      <c r="D27" s="99"/>
      <c r="E27" s="99"/>
      <c r="F27" s="99"/>
      <c r="G27" s="99"/>
      <c r="H27" s="99"/>
      <c r="I27" s="99"/>
      <c r="J27" s="99"/>
      <c r="K27" s="99"/>
      <c r="L27" s="99"/>
      <c r="M27" s="99"/>
      <c r="N27" s="99"/>
      <c r="O27" s="99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99"/>
      <c r="AG27" s="99"/>
    </row>
    <row r="28" spans="1:47" ht="18.75" customHeight="1" x14ac:dyDescent="0.2">
      <c r="A28" s="9"/>
      <c r="B28" s="2"/>
      <c r="C28" s="2"/>
      <c r="D28" s="5"/>
      <c r="E28" s="5"/>
      <c r="F28" s="5"/>
      <c r="G28" s="5"/>
      <c r="H28" s="57"/>
      <c r="I28" s="57"/>
      <c r="J28" s="68"/>
      <c r="K28" s="5"/>
      <c r="L28" s="5"/>
      <c r="M28" s="5"/>
      <c r="N28" s="57"/>
      <c r="O28" s="5"/>
      <c r="P28" s="5"/>
      <c r="Q28" s="5"/>
      <c r="R28" s="5"/>
      <c r="S28" s="5"/>
      <c r="T28" s="56"/>
      <c r="U28" s="5"/>
      <c r="V28" s="57"/>
      <c r="W28" s="53"/>
      <c r="X28" s="53"/>
      <c r="Y28" s="53"/>
      <c r="Z28" s="5"/>
      <c r="AA28" s="5"/>
      <c r="AB28" s="5"/>
      <c r="AC28" s="5"/>
      <c r="AD28" s="5"/>
      <c r="AE28" s="5"/>
      <c r="AF28" s="5"/>
      <c r="AG28" s="5"/>
      <c r="AH28" s="5"/>
    </row>
    <row r="29" spans="1:47" s="7" customFormat="1" x14ac:dyDescent="0.2">
      <c r="A29" s="34"/>
      <c r="B29" s="6"/>
      <c r="C29" s="6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</row>
    <row r="30" spans="1:47" s="7" customFormat="1" x14ac:dyDescent="0.2">
      <c r="A30" s="34"/>
      <c r="B30" s="6"/>
      <c r="C30" s="6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</row>
    <row r="31" spans="1:47" x14ac:dyDescent="0.2">
      <c r="A31" s="9"/>
      <c r="B31" s="2"/>
      <c r="C31" s="2"/>
    </row>
    <row r="32" spans="1:47" x14ac:dyDescent="0.2">
      <c r="A32" s="9"/>
      <c r="B32" s="2"/>
      <c r="C32" s="2"/>
    </row>
    <row r="33" spans="1:3" x14ac:dyDescent="0.2">
      <c r="A33" s="9"/>
      <c r="B33" s="2"/>
      <c r="C33" s="2"/>
    </row>
    <row r="34" spans="1:3" x14ac:dyDescent="0.2">
      <c r="A34" s="9"/>
      <c r="B34" s="2"/>
      <c r="C34" s="2"/>
    </row>
    <row r="35" spans="1:3" x14ac:dyDescent="0.2">
      <c r="A35" s="9"/>
      <c r="B35" s="2"/>
      <c r="C35" s="2"/>
    </row>
    <row r="36" spans="1:3" x14ac:dyDescent="0.2">
      <c r="A36" s="9"/>
      <c r="B36" s="2"/>
      <c r="C36" s="2"/>
    </row>
    <row r="37" spans="1:3" x14ac:dyDescent="0.2">
      <c r="A37" s="9"/>
      <c r="B37" s="2"/>
      <c r="C37" s="2"/>
    </row>
    <row r="38" spans="1:3" x14ac:dyDescent="0.2">
      <c r="A38" s="9"/>
      <c r="B38" s="2"/>
      <c r="C38" s="2"/>
    </row>
    <row r="39" spans="1:3" x14ac:dyDescent="0.2">
      <c r="A39" s="9"/>
      <c r="B39" s="2"/>
      <c r="C39" s="2"/>
    </row>
    <row r="40" spans="1:3" x14ac:dyDescent="0.2">
      <c r="A40" s="9"/>
      <c r="B40" s="2"/>
      <c r="C40" s="2"/>
    </row>
    <row r="41" spans="1:3" x14ac:dyDescent="0.2">
      <c r="A41" s="9"/>
      <c r="B41" s="2"/>
      <c r="C41" s="2"/>
    </row>
    <row r="42" spans="1:3" x14ac:dyDescent="0.2">
      <c r="A42" s="9"/>
      <c r="B42" s="2"/>
      <c r="C42" s="2"/>
    </row>
    <row r="43" spans="1:3" x14ac:dyDescent="0.2">
      <c r="A43" s="9"/>
      <c r="B43" s="2"/>
      <c r="C43" s="2"/>
    </row>
    <row r="44" spans="1:3" x14ac:dyDescent="0.2">
      <c r="A44" s="9"/>
      <c r="B44" s="2"/>
      <c r="C44" s="2"/>
    </row>
    <row r="45" spans="1:3" x14ac:dyDescent="0.2">
      <c r="A45" s="9"/>
      <c r="B45" s="2"/>
      <c r="C45" s="2"/>
    </row>
    <row r="46" spans="1:3" x14ac:dyDescent="0.2">
      <c r="A46" s="9"/>
      <c r="B46" s="2"/>
      <c r="C46" s="2"/>
    </row>
    <row r="47" spans="1:3" x14ac:dyDescent="0.2">
      <c r="A47" s="9"/>
      <c r="B47" s="2"/>
      <c r="C47" s="2"/>
    </row>
    <row r="48" spans="1:3" x14ac:dyDescent="0.2">
      <c r="A48" s="9"/>
      <c r="B48" s="2"/>
      <c r="C48" s="2"/>
    </row>
    <row r="49" spans="1:3" x14ac:dyDescent="0.2">
      <c r="A49" s="9"/>
      <c r="B49" s="2"/>
      <c r="C49" s="2"/>
    </row>
    <row r="50" spans="1:3" x14ac:dyDescent="0.2">
      <c r="A50" s="9"/>
      <c r="B50" s="2"/>
      <c r="C50" s="2"/>
    </row>
    <row r="51" spans="1:3" x14ac:dyDescent="0.2">
      <c r="A51" s="9"/>
      <c r="B51" s="2"/>
      <c r="C51" s="2"/>
    </row>
    <row r="52" spans="1:3" x14ac:dyDescent="0.2">
      <c r="A52" s="9"/>
      <c r="B52" s="2"/>
      <c r="C52" s="2"/>
    </row>
    <row r="53" spans="1:3" x14ac:dyDescent="0.2">
      <c r="A53" s="9"/>
      <c r="B53" s="2"/>
      <c r="C53" s="2"/>
    </row>
    <row r="54" spans="1:3" ht="44.25" customHeight="1" x14ac:dyDescent="0.2">
      <c r="A54" s="9"/>
    </row>
    <row r="55" spans="1:3" x14ac:dyDescent="0.2">
      <c r="A55" s="9"/>
    </row>
    <row r="56" spans="1:3" x14ac:dyDescent="0.2">
      <c r="A56" s="9"/>
    </row>
    <row r="57" spans="1:3" ht="13.5" thickBot="1" x14ac:dyDescent="0.25">
      <c r="C57" s="45"/>
    </row>
    <row r="67" ht="45.75" customHeight="1" x14ac:dyDescent="0.2"/>
  </sheetData>
  <mergeCells count="54">
    <mergeCell ref="O25:Q25"/>
    <mergeCell ref="AA25:AB25"/>
    <mergeCell ref="D27:AG27"/>
    <mergeCell ref="D24:AG24"/>
    <mergeCell ref="F11:F12"/>
    <mergeCell ref="AF11:AG11"/>
    <mergeCell ref="P11:S11"/>
    <mergeCell ref="U11:U12"/>
    <mergeCell ref="L11:M11"/>
    <mergeCell ref="AE11:AE12"/>
    <mergeCell ref="AA13:AG13"/>
    <mergeCell ref="D7:D14"/>
    <mergeCell ref="AA8:AG8"/>
    <mergeCell ref="AB11:AB12"/>
    <mergeCell ref="F13:M13"/>
    <mergeCell ref="K10:M10"/>
    <mergeCell ref="O7:Y7"/>
    <mergeCell ref="O8:Y8"/>
    <mergeCell ref="S1:Z1"/>
    <mergeCell ref="D5:AH5"/>
    <mergeCell ref="F8:F9"/>
    <mergeCell ref="AA9:AB9"/>
    <mergeCell ref="AA7:AH7"/>
    <mergeCell ref="AC9:AG9"/>
    <mergeCell ref="AG1:AH2"/>
    <mergeCell ref="D3:E3"/>
    <mergeCell ref="D4:E4"/>
    <mergeCell ref="E7:E14"/>
    <mergeCell ref="F10:G10"/>
    <mergeCell ref="AH8:AH14"/>
    <mergeCell ref="K8:M8"/>
    <mergeCell ref="K11:K12"/>
    <mergeCell ref="AC11:AC12"/>
    <mergeCell ref="AA11:AA12"/>
    <mergeCell ref="AA10:AG10"/>
    <mergeCell ref="O11:O12"/>
    <mergeCell ref="O10:Y10"/>
    <mergeCell ref="T11:T12"/>
    <mergeCell ref="V11:V12"/>
    <mergeCell ref="D6:G6"/>
    <mergeCell ref="Z8:Z13"/>
    <mergeCell ref="K7:M7"/>
    <mergeCell ref="K6:M6"/>
    <mergeCell ref="F7:G7"/>
    <mergeCell ref="G11:G12"/>
    <mergeCell ref="O13:U13"/>
    <mergeCell ref="K9:M9"/>
    <mergeCell ref="H11:I11"/>
    <mergeCell ref="N11:N12"/>
    <mergeCell ref="W6:Y6"/>
    <mergeCell ref="W11:W12"/>
    <mergeCell ref="X11:Y11"/>
    <mergeCell ref="J11:J12"/>
    <mergeCell ref="O9:Y9"/>
  </mergeCells>
  <phoneticPr fontId="16" type="noConversion"/>
  <printOptions horizontalCentered="1"/>
  <pageMargins left="0.19685039370078741" right="0.19685039370078741" top="0.78740157480314965" bottom="0.78740157480314965" header="0.31496062992125984" footer="0.31496062992125984"/>
  <pageSetup paperSize="9" scale="29" fitToWidth="3" fitToHeight="4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F6CD070-41B0-4285-8070-05B13B3C1FED}">
  <ds:schemaRefs>
    <ds:schemaRef ds:uri="acedc1b3-a6a6-4744-bb8f-c9b717f8a9c9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дод.5</vt:lpstr>
      <vt:lpstr>дод.5!Область_друку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User</cp:lastModifiedBy>
  <cp:lastPrinted>2020-08-28T08:41:16Z</cp:lastPrinted>
  <dcterms:created xsi:type="dcterms:W3CDTF">2014-01-17T10:52:16Z</dcterms:created>
  <dcterms:modified xsi:type="dcterms:W3CDTF">2020-08-28T08:41:32Z</dcterms:modified>
</cp:coreProperties>
</file>